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BFB0D5D0-4E83-4C5B-9F27-199D624A58F8}"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<sst xmlns="http://schemas.openxmlformats.org/spreadsheetml/2006/main" count="444" uniqueCount="341">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</sst>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290</v>
      </c>
      <c r="B10" s="139"/>
      <c r="C10" s="139"/>
      <c r="D10" s="135" t="str">
        <f>VLOOKUP(A10,datos,2,0)</f>
        <v>Técnico/a 3</v>
      </c>
      <c r="E10" s="135"/>
      <c r="F10" s="135"/>
      <c r="G10" s="172" t="str">
        <f>VLOOKUP(A10,datos,3,0)</f>
        <v>Dirección de Proyectos y Obras de Señalización Ferroviaria en lineas de la red convencional. Sistemas de protección PPaNN</v>
      </c>
      <c r="H10" s="172"/>
      <c r="I10" s="172"/>
      <c r="J10" s="172"/>
      <c r="K10" s="135" t="str">
        <f>VLOOKUP(A10,datos,4,0)</f>
        <v>Madrid</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Normativa y especificación técnicas de Sistemas de Protección de Pasos a Nivel Ferroviarios.</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2 años de experiencia profesional global desde el año de Titulación referida en el apartado 2.1.</v>
      </c>
      <c r="C19" s="108"/>
      <c r="D19" s="108"/>
      <c r="E19" s="108"/>
      <c r="F19" s="108"/>
      <c r="G19" s="108"/>
      <c r="H19" s="108"/>
      <c r="I19" s="43"/>
      <c r="J19" s="89"/>
      <c r="K19" s="89"/>
      <c r="L19" s="90"/>
    </row>
    <row r="20" spans="1:12" s="2" customFormat="1" ht="60" customHeight="1" thickBot="1" x14ac:dyDescent="0.3">
      <c r="A20" s="35" t="s">
        <v>37</v>
      </c>
      <c r="B20" s="107" t="str">
        <f>VLOOKUP(A10,datos,7,0)</f>
        <v>Al menos un año de experiencia global en el sector de la Ingeniería del Transporte.</v>
      </c>
      <c r="C20" s="108"/>
      <c r="D20" s="108"/>
      <c r="E20" s="108"/>
      <c r="F20" s="108"/>
      <c r="G20" s="108"/>
      <c r="H20" s="108"/>
      <c r="I20" s="43"/>
      <c r="J20" s="89"/>
      <c r="K20" s="89"/>
      <c r="L20" s="90"/>
    </row>
    <row r="21" spans="1:12" s="2" customFormat="1" ht="60" customHeight="1" thickBot="1" x14ac:dyDescent="0.3">
      <c r="A21" s="35" t="s">
        <v>38</v>
      </c>
      <c r="B21" s="107" t="str">
        <f>VLOOKUP(A10,datos,8,0)</f>
        <v>Al menos un año de experiencia en Proyectos, Obras o Mantenimiento de Sistemas de Protección de Pasos a Nivel Ferroviarios.</v>
      </c>
      <c r="C21" s="107"/>
      <c r="D21" s="107"/>
      <c r="E21" s="107"/>
      <c r="F21" s="107"/>
      <c r="G21" s="107"/>
      <c r="H21" s="107"/>
      <c r="I21" s="43"/>
      <c r="J21" s="89"/>
      <c r="K21" s="89"/>
      <c r="L21" s="90"/>
    </row>
    <row r="22" spans="1:12" s="2" customFormat="1" ht="60" customHeight="1" thickBot="1" x14ac:dyDescent="0.3">
      <c r="A22" s="35" t="s">
        <v>39</v>
      </c>
      <c r="B22" s="107">
        <f>VLOOKUP(A10,datos,9,0)</f>
        <v>0</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f>VLOOKUP(A10,datos,10,0)</f>
        <v>0</v>
      </c>
      <c r="B24" s="92"/>
      <c r="C24" s="92"/>
      <c r="D24" s="92"/>
      <c r="E24" s="92"/>
      <c r="F24" s="92"/>
      <c r="G24" s="92"/>
      <c r="H24" s="93"/>
      <c r="I24" s="43"/>
      <c r="J24" s="89"/>
      <c r="K24" s="89"/>
      <c r="L24" s="90"/>
    </row>
    <row r="25" spans="1:12" s="2" customFormat="1" ht="65.400000000000006" customHeight="1" thickBot="1" x14ac:dyDescent="0.3">
      <c r="A25" s="91">
        <f>VLOOKUP(A10,datos,11,0)</f>
        <v>0</v>
      </c>
      <c r="B25" s="92"/>
      <c r="C25" s="92"/>
      <c r="D25" s="92"/>
      <c r="E25" s="92"/>
      <c r="F25" s="92"/>
      <c r="G25" s="92"/>
      <c r="H25" s="93"/>
      <c r="I25" s="43"/>
      <c r="J25" s="89"/>
      <c r="K25" s="89"/>
      <c r="L25" s="90"/>
    </row>
    <row r="26" spans="1:12" s="2" customFormat="1" ht="65.400000000000006" customHeight="1" thickBot="1" x14ac:dyDescent="0.3">
      <c r="A26" s="91">
        <f>VLOOKUP(A10,datos,12,0)</f>
        <v>0</v>
      </c>
      <c r="B26" s="92"/>
      <c r="C26" s="92"/>
      <c r="D26" s="92"/>
      <c r="E26" s="92"/>
      <c r="F26" s="92"/>
      <c r="G26" s="92"/>
      <c r="H26" s="93"/>
      <c r="I26" s="43"/>
      <c r="J26" s="89"/>
      <c r="K26" s="89"/>
      <c r="L26" s="90"/>
    </row>
    <row r="27" spans="1:12" s="2" customFormat="1" ht="65.400000000000006" customHeight="1" thickBot="1" x14ac:dyDescent="0.3">
      <c r="A27" s="91">
        <f>VLOOKUP(A10,datos,13,0)</f>
        <v>0</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f>VLOOKUP(A10,datos,16,0)</f>
        <v>0</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ZcmapLgFVoCk58mLNKZBAB7vbD/2bP3uFT9bSm1W2ftiYd+I3J38xStn7I0eEOmme9VRF7KilICkWMR0oHOaRw==" saltValue="wtt0+yfu++DBomo0CcZRyw=="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2024-12-30T09:28:47Z</dcterms:modified>
</cp:coreProperties>
</file>